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Розряди" sheetId="2" r:id="rId1"/>
    <sheet name="Лист1" sheetId="1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H22" i="1" l="1"/>
  <c r="J22" i="1" s="1"/>
  <c r="H28" i="1" l="1"/>
  <c r="H27" i="1"/>
  <c r="H26" i="1"/>
  <c r="H25" i="1"/>
  <c r="H24" i="1"/>
  <c r="H23" i="1"/>
  <c r="J23" i="1" s="1"/>
  <c r="J28" i="1" l="1"/>
  <c r="H29" i="1" l="1"/>
  <c r="K28" i="1" l="1"/>
  <c r="J24" i="1"/>
  <c r="K24" i="1" s="1"/>
  <c r="J25" i="1"/>
  <c r="K25" i="1" s="1"/>
  <c r="J26" i="1"/>
  <c r="K26" i="1" s="1"/>
  <c r="J27" i="1"/>
  <c r="K27" i="1" s="1"/>
  <c r="K23" i="1"/>
  <c r="N23" i="1" l="1"/>
  <c r="O27" i="1"/>
  <c r="N27" i="1"/>
  <c r="N28" i="1"/>
  <c r="P28" i="1" s="1"/>
  <c r="O26" i="1"/>
  <c r="N26" i="1"/>
  <c r="N25" i="1"/>
  <c r="O25" i="1"/>
  <c r="O24" i="1"/>
  <c r="N24" i="1"/>
  <c r="O23" i="1"/>
  <c r="J29" i="1"/>
  <c r="K22" i="1"/>
  <c r="G29" i="1"/>
  <c r="P23" i="1" l="1"/>
  <c r="P27" i="1"/>
  <c r="P25" i="1"/>
  <c r="O22" i="1"/>
  <c r="O29" i="1" s="1"/>
  <c r="N22" i="1"/>
  <c r="P26" i="1"/>
  <c r="P24" i="1"/>
  <c r="K29" i="1"/>
  <c r="A19" i="1"/>
  <c r="P22" i="1" l="1"/>
  <c r="N29" i="1"/>
  <c r="P29" i="1" s="1"/>
</calcChain>
</file>

<file path=xl/sharedStrings.xml><?xml version="1.0" encoding="utf-8"?>
<sst xmlns="http://schemas.openxmlformats.org/spreadsheetml/2006/main" count="57" uniqueCount="49">
  <si>
    <t>Тростянецької міської ради</t>
  </si>
  <si>
    <t>Міський голова</t>
  </si>
  <si>
    <t xml:space="preserve">ШТАТНИЙ РОЗПИС </t>
  </si>
  <si>
    <t>Розряд</t>
  </si>
  <si>
    <t>Кількість штатних посад</t>
  </si>
  <si>
    <t>Назва структурного підрозділу та посад</t>
  </si>
  <si>
    <t>Тарифний розряд</t>
  </si>
  <si>
    <t>Всього</t>
  </si>
  <si>
    <t>мінім.з/пл</t>
  </si>
  <si>
    <t>01,01,19</t>
  </si>
  <si>
    <t>ПОГОДЖЕНО</t>
  </si>
  <si>
    <t>до рішення виконавчого комітету</t>
  </si>
  <si>
    <t>ЗАТВЕРДЖЕНО</t>
  </si>
  <si>
    <t>за місячним фондом заробітної плати</t>
  </si>
  <si>
    <t>________________           Юрій БОВА</t>
  </si>
  <si>
    <t>01,09,20</t>
  </si>
  <si>
    <t xml:space="preserve">комунального закладу </t>
  </si>
  <si>
    <t xml:space="preserve">Центр професійного розвитку педагогічних працівників </t>
  </si>
  <si>
    <t>Директор</t>
  </si>
  <si>
    <t xml:space="preserve">Бухгалтер  </t>
  </si>
  <si>
    <t>Консультант</t>
  </si>
  <si>
    <t>Психолог</t>
  </si>
  <si>
    <t xml:space="preserve">                                                  </t>
  </si>
  <si>
    <t>штат у кількості 7 штатних одиниць</t>
  </si>
  <si>
    <t>Фонд заробітної плати на місяць за посадовими окладами
 (грн.)</t>
  </si>
  <si>
    <t>Надбавки</t>
  </si>
  <si>
    <t>за вислугу років</t>
  </si>
  <si>
    <t>Стаж роботи</t>
  </si>
  <si>
    <t>Пост. КМУ від 23.03.2011 № 373 Престижність (10%)</t>
  </si>
  <si>
    <t>Постанова КМУ від 31.01.01 № 78</t>
  </si>
  <si>
    <t>Сума надбавки</t>
  </si>
  <si>
    <t>Підвищення посадового окладу</t>
  </si>
  <si>
    <t>Підвищений посадовий оклад</t>
  </si>
  <si>
    <t>Посадовий оклад (грн.)</t>
  </si>
  <si>
    <t>Начальник відділу доходів фінансового управління</t>
  </si>
  <si>
    <t>з   01 січня 2026 року</t>
  </si>
  <si>
    <t>_____________</t>
  </si>
  <si>
    <t>Альона  КАЛІНІЧЕНКО</t>
  </si>
  <si>
    <t>за посадовими окладами 91551,0 грн.</t>
  </si>
  <si>
    <t>Наталя ЧУЄВА</t>
  </si>
  <si>
    <t>Постанова КМУ від 26.12.2025 № 1749</t>
  </si>
  <si>
    <t>Класифікаційний код посади</t>
  </si>
  <si>
    <t>1210.1</t>
  </si>
  <si>
    <t>2419.2</t>
  </si>
  <si>
    <t>2445.2</t>
  </si>
  <si>
    <t>2411.2</t>
  </si>
  <si>
    <t xml:space="preserve">Т.в.о. директора КЗ "Центр професійного розвитку педагогічних працівників" Тростянецької міської ради          </t>
  </si>
  <si>
    <t>Додаток</t>
  </si>
  <si>
    <t>від 16 січня 2026 року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</si>
</sst>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/>
    <xf numFmtId="1" fontId="13" fillId="0" borderId="3" xfId="0" applyNumberFormat="1" applyFont="1" applyBorder="1"/>
    <xf numFmtId="1" fontId="13" fillId="0" borderId="3" xfId="0" applyNumberFormat="1" applyFont="1" applyFill="1" applyBorder="1"/>
    <xf numFmtId="0" fontId="3" fillId="3" borderId="0" xfId="0" applyFont="1" applyFill="1"/>
    <xf numFmtId="14" fontId="3" fillId="3" borderId="0" xfId="0" applyNumberFormat="1" applyFont="1" applyFill="1"/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9" fillId="0" borderId="9" xfId="0" applyNumberFormat="1" applyFont="1" applyBorder="1" applyAlignment="1"/>
    <xf numFmtId="164" fontId="1" fillId="0" borderId="0" xfId="0" applyNumberFormat="1" applyFont="1"/>
    <xf numFmtId="4" fontId="1" fillId="0" borderId="0" xfId="0" applyNumberFormat="1" applyFont="1" applyAlignment="1"/>
    <xf numFmtId="0" fontId="3" fillId="0" borderId="0" xfId="0" applyFont="1" applyAlignment="1">
      <alignment wrapText="1"/>
    </xf>
    <xf numFmtId="1" fontId="1" fillId="2" borderId="3" xfId="0" applyNumberFormat="1" applyFont="1" applyFill="1" applyBorder="1"/>
    <xf numFmtId="0" fontId="16" fillId="0" borderId="0" xfId="0" applyFont="1" applyAlignment="1"/>
    <xf numFmtId="0" fontId="0" fillId="4" borderId="3" xfId="0" applyFill="1" applyBorder="1"/>
    <xf numFmtId="1" fontId="1" fillId="4" borderId="3" xfId="0" applyNumberFormat="1" applyFont="1" applyFill="1" applyBorder="1"/>
    <xf numFmtId="1" fontId="13" fillId="4" borderId="3" xfId="0" applyNumberFormat="1" applyFont="1" applyFill="1" applyBorder="1"/>
    <xf numFmtId="0" fontId="0" fillId="0" borderId="1" xfId="0" applyBorder="1"/>
    <xf numFmtId="0" fontId="11" fillId="0" borderId="14" xfId="0" applyFont="1" applyBorder="1" applyAlignment="1">
      <alignment horizontal="center" vertical="center" wrapText="1"/>
    </xf>
    <xf numFmtId="9" fontId="15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9" fontId="11" fillId="0" borderId="3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9" fillId="0" borderId="3" xfId="0" applyFont="1" applyBorder="1"/>
    <xf numFmtId="0" fontId="15" fillId="0" borderId="0" xfId="0" applyFont="1" applyAlignment="1"/>
    <xf numFmtId="0" fontId="17" fillId="0" borderId="3" xfId="0" applyFont="1" applyBorder="1" applyAlignment="1">
      <alignment vertical="center" wrapText="1"/>
    </xf>
    <xf numFmtId="0" fontId="15" fillId="0" borderId="5" xfId="0" applyFont="1" applyBorder="1" applyAlignment="1">
      <alignment horizontal="center"/>
    </xf>
    <xf numFmtId="0" fontId="0" fillId="0" borderId="0" xfId="0" applyBorder="1"/>
    <xf numFmtId="9" fontId="8" fillId="0" borderId="4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2" fontId="15" fillId="0" borderId="5" xfId="0" applyNumberFormat="1" applyFont="1" applyBorder="1" applyAlignment="1">
      <alignment horizontal="center"/>
    </xf>
    <xf numFmtId="1" fontId="9" fillId="0" borderId="3" xfId="0" applyNumberFormat="1" applyFont="1" applyBorder="1" applyAlignment="1"/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center"/>
    </xf>
    <xf numFmtId="0" fontId="15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6;&#1077;&#1083;&#1108;&#1079;&#1085;&#1072;\&#1042;&#1048;&#1050;&#1054;&#1053;&#1050;&#1054;&#1052;\2026\16.01.26\&#1063;&#1091;&#1108;&#1074;&#1072;\&#1047;&#1044;&#1054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  <sheetName val="Дубравушка (2)"/>
    </sheetNames>
    <sheetDataSet>
      <sheetData sheetId="0"/>
      <sheetData sheetId="1">
        <row r="18">
          <cell r="B18" t="str">
            <v>№ п/п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8" sqref="B18"/>
    </sheetView>
  </sheetViews>
  <sheetFormatPr defaultRowHeight="15" x14ac:dyDescent="0.25"/>
  <sheetData>
    <row r="1" spans="1:5" x14ac:dyDescent="0.25">
      <c r="A1">
        <v>1</v>
      </c>
      <c r="B1" s="9">
        <v>3470</v>
      </c>
      <c r="C1" s="24"/>
      <c r="D1" s="24"/>
      <c r="E1" s="9">
        <v>1921</v>
      </c>
    </row>
    <row r="2" spans="1:5" x14ac:dyDescent="0.25">
      <c r="A2">
        <v>2</v>
      </c>
      <c r="B2" s="9">
        <v>3782</v>
      </c>
      <c r="C2" s="24"/>
      <c r="D2" s="25"/>
      <c r="E2" s="9">
        <v>2094</v>
      </c>
    </row>
    <row r="3" spans="1:5" x14ac:dyDescent="0.25">
      <c r="A3">
        <v>3</v>
      </c>
      <c r="B3" s="9">
        <v>4095</v>
      </c>
      <c r="C3" s="24"/>
      <c r="D3" s="25"/>
      <c r="E3" s="9">
        <v>2267</v>
      </c>
    </row>
    <row r="4" spans="1:5" x14ac:dyDescent="0.25">
      <c r="A4">
        <v>4</v>
      </c>
      <c r="B4" s="9">
        <v>4407</v>
      </c>
      <c r="C4" s="24"/>
      <c r="D4" s="25"/>
      <c r="E4" s="9">
        <v>2440</v>
      </c>
    </row>
    <row r="5" spans="1:5" x14ac:dyDescent="0.25">
      <c r="A5">
        <v>5</v>
      </c>
      <c r="B5" s="9">
        <v>4719</v>
      </c>
      <c r="C5" s="24"/>
      <c r="D5" s="25"/>
      <c r="E5" s="9">
        <v>2613</v>
      </c>
    </row>
    <row r="6" spans="1:5" x14ac:dyDescent="0.25">
      <c r="A6">
        <v>6</v>
      </c>
      <c r="B6" s="10">
        <v>5032</v>
      </c>
      <c r="C6" s="26"/>
      <c r="D6" s="25"/>
      <c r="E6" s="10">
        <v>2785</v>
      </c>
    </row>
    <row r="7" spans="1:5" x14ac:dyDescent="0.25">
      <c r="A7">
        <v>7</v>
      </c>
      <c r="B7" s="11">
        <v>5344</v>
      </c>
      <c r="C7" s="26"/>
      <c r="D7" s="25"/>
      <c r="E7" s="11">
        <v>2958</v>
      </c>
    </row>
    <row r="8" spans="1:5" x14ac:dyDescent="0.25">
      <c r="A8">
        <v>8</v>
      </c>
      <c r="B8" s="11">
        <v>5691</v>
      </c>
      <c r="C8" s="26"/>
      <c r="D8" s="25"/>
      <c r="E8" s="11">
        <v>3150</v>
      </c>
    </row>
    <row r="9" spans="1:5" x14ac:dyDescent="0.25">
      <c r="A9">
        <v>9</v>
      </c>
      <c r="B9" s="11">
        <v>6003</v>
      </c>
      <c r="C9" s="26"/>
      <c r="D9" s="25"/>
      <c r="E9" s="11">
        <v>3323</v>
      </c>
    </row>
    <row r="10" spans="1:5" x14ac:dyDescent="0.25">
      <c r="A10">
        <v>10</v>
      </c>
      <c r="B10" s="11">
        <v>6315</v>
      </c>
      <c r="C10" s="26"/>
      <c r="D10" s="25"/>
      <c r="E10" s="11">
        <v>3496</v>
      </c>
    </row>
    <row r="11" spans="1:5" x14ac:dyDescent="0.25">
      <c r="A11">
        <v>11</v>
      </c>
      <c r="B11" s="11">
        <v>6836</v>
      </c>
      <c r="C11" s="26"/>
      <c r="D11" s="25"/>
      <c r="E11" s="11">
        <v>3784</v>
      </c>
    </row>
    <row r="12" spans="1:5" x14ac:dyDescent="0.25">
      <c r="A12">
        <v>12</v>
      </c>
      <c r="B12" s="11">
        <v>7356</v>
      </c>
      <c r="C12" s="26"/>
      <c r="D12" s="25"/>
      <c r="E12" s="11">
        <v>4073</v>
      </c>
    </row>
    <row r="13" spans="1:5" x14ac:dyDescent="0.25">
      <c r="A13">
        <v>13</v>
      </c>
      <c r="B13" s="11">
        <v>7877</v>
      </c>
      <c r="C13" s="26"/>
      <c r="D13" s="25"/>
      <c r="E13" s="11">
        <v>4361</v>
      </c>
    </row>
    <row r="14" spans="1:5" x14ac:dyDescent="0.25">
      <c r="A14">
        <v>14</v>
      </c>
      <c r="B14" s="11">
        <v>8397</v>
      </c>
      <c r="C14" s="26"/>
      <c r="D14" s="25"/>
      <c r="E14" s="11">
        <v>4649</v>
      </c>
    </row>
    <row r="15" spans="1:5" x14ac:dyDescent="0.25">
      <c r="A15">
        <v>15</v>
      </c>
      <c r="B15" s="11">
        <v>8953</v>
      </c>
      <c r="C15" s="26"/>
      <c r="D15" s="25"/>
      <c r="E15" s="11">
        <v>4956</v>
      </c>
    </row>
    <row r="16" spans="1:5" x14ac:dyDescent="0.25">
      <c r="A16">
        <v>16</v>
      </c>
      <c r="B16" s="11">
        <v>9681</v>
      </c>
      <c r="C16" s="26"/>
      <c r="D16" s="25"/>
      <c r="E16" s="11">
        <v>5360</v>
      </c>
    </row>
    <row r="17" spans="1:5" x14ac:dyDescent="0.25">
      <c r="A17">
        <v>17</v>
      </c>
      <c r="B17" s="22">
        <v>10410</v>
      </c>
      <c r="C17" s="25"/>
      <c r="D17" s="25"/>
      <c r="E17" s="25">
        <v>5763</v>
      </c>
    </row>
    <row r="18" spans="1:5" x14ac:dyDescent="0.25">
      <c r="A18" t="s">
        <v>8</v>
      </c>
      <c r="B18" s="12">
        <v>5000</v>
      </c>
      <c r="C18" s="12"/>
      <c r="D18" s="12"/>
      <c r="E18" s="12">
        <v>4173</v>
      </c>
    </row>
    <row r="19" spans="1:5" x14ac:dyDescent="0.25">
      <c r="A19" t="s">
        <v>3</v>
      </c>
      <c r="B19" s="13" t="s">
        <v>15</v>
      </c>
      <c r="C19" s="13"/>
      <c r="D19" s="13"/>
      <c r="E19" s="13" t="s">
        <v>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view="pageBreakPreview" zoomScale="82" zoomScaleNormal="82" zoomScaleSheetLayoutView="82" workbookViewId="0">
      <selection activeCell="L4" sqref="L4"/>
    </sheetView>
  </sheetViews>
  <sheetFormatPr defaultRowHeight="15" x14ac:dyDescent="0.25"/>
  <cols>
    <col min="1" max="1" width="10" customWidth="1"/>
    <col min="2" max="2" width="22.42578125" customWidth="1"/>
    <col min="3" max="3" width="11.28515625" customWidth="1"/>
    <col min="4" max="4" width="0.140625" customWidth="1"/>
    <col min="5" max="6" width="10.42578125" customWidth="1"/>
    <col min="7" max="7" width="10.28515625" customWidth="1"/>
    <col min="10" max="10" width="11" customWidth="1"/>
    <col min="11" max="11" width="10.85546875" customWidth="1"/>
    <col min="12" max="12" width="11.28515625" customWidth="1"/>
    <col min="14" max="14" width="14.140625" customWidth="1"/>
    <col min="15" max="15" width="15" customWidth="1"/>
    <col min="16" max="16" width="14.7109375" customWidth="1"/>
    <col min="17" max="17" width="14.42578125" customWidth="1"/>
  </cols>
  <sheetData>
    <row r="1" spans="1:16" x14ac:dyDescent="0.25">
      <c r="A1" s="1"/>
      <c r="B1" s="1"/>
      <c r="C1" s="1"/>
      <c r="D1" s="1"/>
      <c r="E1" s="2"/>
      <c r="F1" s="2"/>
      <c r="L1" s="20" t="s">
        <v>47</v>
      </c>
      <c r="O1" s="1"/>
      <c r="P1" s="1"/>
    </row>
    <row r="2" spans="1:16" x14ac:dyDescent="0.25">
      <c r="A2" s="1"/>
      <c r="B2" s="1"/>
      <c r="C2" s="1"/>
      <c r="D2" s="1"/>
      <c r="E2" s="2"/>
      <c r="F2" s="2"/>
      <c r="L2" s="20" t="s">
        <v>11</v>
      </c>
      <c r="M2" s="20"/>
      <c r="N2" s="20"/>
      <c r="O2" s="1"/>
      <c r="P2" s="1"/>
    </row>
    <row r="3" spans="1:16" x14ac:dyDescent="0.25">
      <c r="A3" s="1"/>
      <c r="B3" s="1"/>
      <c r="C3" s="1"/>
      <c r="D3" s="1"/>
      <c r="E3" s="2"/>
      <c r="F3" s="2"/>
      <c r="L3" s="20" t="s">
        <v>0</v>
      </c>
      <c r="M3" s="20"/>
      <c r="N3" s="20"/>
      <c r="O3" s="1"/>
      <c r="P3" s="1"/>
    </row>
    <row r="4" spans="1:16" x14ac:dyDescent="0.25">
      <c r="A4" s="1"/>
      <c r="B4" s="1"/>
      <c r="C4" s="1"/>
      <c r="D4" s="1"/>
      <c r="E4" s="2"/>
      <c r="F4" s="2"/>
      <c r="L4" s="20" t="s">
        <v>48</v>
      </c>
      <c r="M4" s="20"/>
      <c r="N4" s="20"/>
      <c r="O4" s="1"/>
      <c r="P4" s="1"/>
    </row>
    <row r="5" spans="1:16" x14ac:dyDescent="0.25">
      <c r="A5" s="1"/>
      <c r="B5" s="1"/>
      <c r="C5" s="1"/>
      <c r="D5" s="1"/>
      <c r="E5" s="2"/>
      <c r="F5" s="2"/>
      <c r="L5" s="1"/>
      <c r="M5" s="1"/>
      <c r="N5" s="1"/>
      <c r="O5" s="1"/>
      <c r="P5" s="1"/>
    </row>
    <row r="6" spans="1:16" x14ac:dyDescent="0.25">
      <c r="A6" s="5" t="s">
        <v>10</v>
      </c>
      <c r="B6" s="1"/>
      <c r="C6" s="19"/>
      <c r="D6" s="3"/>
      <c r="E6" s="4"/>
      <c r="F6" s="4"/>
      <c r="L6" s="3" t="s">
        <v>12</v>
      </c>
      <c r="M6" s="3"/>
      <c r="N6" s="3"/>
      <c r="O6" s="3"/>
      <c r="P6" s="3"/>
    </row>
    <row r="7" spans="1:16" ht="14.25" customHeight="1" x14ac:dyDescent="0.25">
      <c r="A7" s="66" t="s">
        <v>34</v>
      </c>
      <c r="B7" s="66"/>
      <c r="C7" s="66"/>
      <c r="D7" s="3"/>
      <c r="L7" s="62" t="s">
        <v>23</v>
      </c>
      <c r="M7" s="62"/>
      <c r="N7" s="62"/>
      <c r="O7" s="62"/>
      <c r="P7" s="21"/>
    </row>
    <row r="8" spans="1:16" x14ac:dyDescent="0.25">
      <c r="A8" s="1" t="s">
        <v>0</v>
      </c>
      <c r="B8" s="1"/>
      <c r="C8" s="19"/>
      <c r="D8" s="3"/>
      <c r="L8" s="62" t="s">
        <v>13</v>
      </c>
      <c r="M8" s="62"/>
      <c r="N8" s="62"/>
      <c r="O8" s="62"/>
      <c r="P8" s="21"/>
    </row>
    <row r="9" spans="1:16" ht="15" customHeight="1" x14ac:dyDescent="0.25">
      <c r="A9" s="1"/>
      <c r="B9" s="1"/>
      <c r="C9" s="19"/>
      <c r="D9" s="5"/>
      <c r="L9" s="62" t="s">
        <v>38</v>
      </c>
      <c r="M9" s="62"/>
      <c r="N9" s="62"/>
      <c r="O9" s="62"/>
      <c r="P9" s="21"/>
    </row>
    <row r="10" spans="1:16" x14ac:dyDescent="0.25">
      <c r="A10" s="1"/>
      <c r="B10" s="1"/>
      <c r="C10" s="19"/>
      <c r="D10" s="3"/>
      <c r="L10" s="20" t="s">
        <v>1</v>
      </c>
      <c r="M10" s="20"/>
      <c r="N10" s="20"/>
      <c r="O10" s="20"/>
      <c r="P10" s="3"/>
    </row>
    <row r="11" spans="1:16" x14ac:dyDescent="0.25">
      <c r="A11" s="1" t="s">
        <v>36</v>
      </c>
      <c r="B11" s="1" t="s">
        <v>37</v>
      </c>
      <c r="C11" s="19"/>
      <c r="D11" s="3"/>
      <c r="L11" s="20" t="s">
        <v>14</v>
      </c>
      <c r="M11" s="20"/>
      <c r="N11" s="20"/>
      <c r="O11" s="20"/>
      <c r="P11" s="3"/>
    </row>
    <row r="12" spans="1:16" x14ac:dyDescent="0.25">
      <c r="A12" s="3"/>
      <c r="B12" s="3"/>
      <c r="C12" s="3"/>
      <c r="D12" s="3"/>
      <c r="E12" s="3"/>
      <c r="F12" s="3"/>
    </row>
    <row r="13" spans="1:16" x14ac:dyDescent="0.25">
      <c r="A13" s="6"/>
      <c r="B13" s="3"/>
      <c r="C13" s="3"/>
      <c r="D13" s="3"/>
      <c r="E13" s="7"/>
      <c r="F13" s="7"/>
    </row>
    <row r="14" spans="1:16" ht="18.75" x14ac:dyDescent="0.3">
      <c r="A14" s="64" t="s">
        <v>2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</row>
    <row r="15" spans="1:16" ht="18.75" x14ac:dyDescent="0.25">
      <c r="A15" s="65" t="s">
        <v>16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16" ht="18.75" x14ac:dyDescent="0.3">
      <c r="A16" s="63" t="s">
        <v>17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</row>
    <row r="17" spans="1:17" ht="18.75" x14ac:dyDescent="0.3">
      <c r="A17" s="63" t="s">
        <v>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7" ht="18.75" x14ac:dyDescent="0.3">
      <c r="A18" s="73" t="s">
        <v>35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4"/>
    </row>
    <row r="19" spans="1:17" ht="26.25" customHeight="1" x14ac:dyDescent="0.25">
      <c r="A19" s="75" t="str">
        <f>'[1]Дубравушка (2)'!B18</f>
        <v>№ п/п</v>
      </c>
      <c r="B19" s="80" t="s">
        <v>5</v>
      </c>
      <c r="C19" s="81"/>
      <c r="D19" s="82"/>
      <c r="E19" s="89" t="s">
        <v>41</v>
      </c>
      <c r="F19" s="78" t="s">
        <v>6</v>
      </c>
      <c r="G19" s="51" t="s">
        <v>4</v>
      </c>
      <c r="H19" s="51" t="s">
        <v>33</v>
      </c>
      <c r="I19" s="52"/>
      <c r="J19" s="69" t="s">
        <v>31</v>
      </c>
      <c r="K19" s="70"/>
      <c r="L19" s="67" t="s">
        <v>25</v>
      </c>
      <c r="M19" s="67"/>
      <c r="N19" s="67"/>
      <c r="O19" s="67"/>
      <c r="P19" s="51" t="s">
        <v>24</v>
      </c>
      <c r="Q19" s="59"/>
    </row>
    <row r="20" spans="1:17" ht="15" customHeight="1" x14ac:dyDescent="0.25">
      <c r="A20" s="76"/>
      <c r="B20" s="83"/>
      <c r="C20" s="84"/>
      <c r="D20" s="85"/>
      <c r="E20" s="89"/>
      <c r="F20" s="79"/>
      <c r="G20" s="53"/>
      <c r="H20" s="53"/>
      <c r="I20" s="54"/>
      <c r="J20" s="40">
        <v>0.4</v>
      </c>
      <c r="K20" s="71" t="s">
        <v>32</v>
      </c>
      <c r="L20" s="67" t="s">
        <v>26</v>
      </c>
      <c r="M20" s="67"/>
      <c r="N20" s="67"/>
      <c r="O20" s="29">
        <v>0.1</v>
      </c>
      <c r="P20" s="53"/>
      <c r="Q20" s="60"/>
    </row>
    <row r="21" spans="1:17" ht="63.75" customHeight="1" x14ac:dyDescent="0.25">
      <c r="A21" s="77"/>
      <c r="B21" s="86"/>
      <c r="C21" s="87"/>
      <c r="D21" s="88"/>
      <c r="E21" s="89"/>
      <c r="F21" s="79"/>
      <c r="G21" s="53"/>
      <c r="H21" s="55"/>
      <c r="I21" s="56"/>
      <c r="J21" s="41" t="s">
        <v>40</v>
      </c>
      <c r="K21" s="72"/>
      <c r="L21" s="30" t="s">
        <v>27</v>
      </c>
      <c r="M21" s="37" t="s">
        <v>29</v>
      </c>
      <c r="N21" s="34" t="s">
        <v>30</v>
      </c>
      <c r="O21" s="33" t="s">
        <v>28</v>
      </c>
      <c r="P21" s="61"/>
      <c r="Q21" s="60"/>
    </row>
    <row r="22" spans="1:17" ht="22.5" customHeight="1" x14ac:dyDescent="0.25">
      <c r="A22" s="15">
        <v>1</v>
      </c>
      <c r="B22" s="68" t="s">
        <v>18</v>
      </c>
      <c r="C22" s="68"/>
      <c r="D22" s="8">
        <v>1</v>
      </c>
      <c r="E22" s="46" t="s">
        <v>42</v>
      </c>
      <c r="F22" s="8">
        <v>15</v>
      </c>
      <c r="G22" s="8">
        <v>1</v>
      </c>
      <c r="H22" s="57">
        <f>Розряди!B15</f>
        <v>8953</v>
      </c>
      <c r="I22" s="58"/>
      <c r="J22" s="8">
        <f>H22*$J$20</f>
        <v>3581.2000000000003</v>
      </c>
      <c r="K22" s="8">
        <f>H22+J22</f>
        <v>12534.2</v>
      </c>
      <c r="L22" s="31"/>
      <c r="M22" s="32"/>
      <c r="N22" s="35">
        <f>K22*M22</f>
        <v>0</v>
      </c>
      <c r="O22" s="35">
        <f>K22*$O$20</f>
        <v>1253.42</v>
      </c>
      <c r="P22" s="48">
        <f>K22+N22+O22</f>
        <v>13787.62</v>
      </c>
      <c r="Q22" s="48"/>
    </row>
    <row r="23" spans="1:17" ht="22.5" customHeight="1" x14ac:dyDescent="0.25">
      <c r="A23" s="16">
        <v>2</v>
      </c>
      <c r="B23" s="68" t="s">
        <v>20</v>
      </c>
      <c r="C23" s="68"/>
      <c r="D23" s="8">
        <v>1</v>
      </c>
      <c r="E23" s="47" t="s">
        <v>43</v>
      </c>
      <c r="F23" s="8">
        <v>14</v>
      </c>
      <c r="G23" s="8">
        <v>1</v>
      </c>
      <c r="H23" s="57">
        <f>Розряди!B14</f>
        <v>8397</v>
      </c>
      <c r="I23" s="58"/>
      <c r="J23" s="8">
        <f>H23*$J$20</f>
        <v>3358.8</v>
      </c>
      <c r="K23" s="8">
        <f t="shared" ref="K23:K28" si="0">H23+J23</f>
        <v>11755.8</v>
      </c>
      <c r="L23" s="31">
        <v>13</v>
      </c>
      <c r="M23" s="32">
        <v>0.2</v>
      </c>
      <c r="N23" s="35">
        <f>K23*M23</f>
        <v>2351.16</v>
      </c>
      <c r="O23" s="35">
        <f t="shared" ref="O23:O26" si="1">K23*$O$20</f>
        <v>1175.58</v>
      </c>
      <c r="P23" s="48">
        <f>K23+N23+O23</f>
        <v>15282.539999999999</v>
      </c>
      <c r="Q23" s="48"/>
    </row>
    <row r="24" spans="1:17" ht="22.5" customHeight="1" x14ac:dyDescent="0.25">
      <c r="A24" s="16">
        <v>3</v>
      </c>
      <c r="B24" s="49" t="s">
        <v>20</v>
      </c>
      <c r="C24" s="50"/>
      <c r="D24" s="8"/>
      <c r="E24" s="47" t="s">
        <v>43</v>
      </c>
      <c r="F24" s="8">
        <v>14</v>
      </c>
      <c r="G24" s="28">
        <v>1</v>
      </c>
      <c r="H24" s="57">
        <f>Розряди!B14</f>
        <v>8397</v>
      </c>
      <c r="I24" s="58"/>
      <c r="J24" s="8">
        <f t="shared" ref="J24:J28" si="2">H24*$J$20</f>
        <v>3358.8</v>
      </c>
      <c r="K24" s="8">
        <f t="shared" si="0"/>
        <v>11755.8</v>
      </c>
      <c r="L24" s="31"/>
      <c r="M24" s="31"/>
      <c r="N24" s="35">
        <f t="shared" ref="N24:N28" si="3">K24*M24</f>
        <v>0</v>
      </c>
      <c r="O24" s="35">
        <f t="shared" si="1"/>
        <v>1175.58</v>
      </c>
      <c r="P24" s="48">
        <f t="shared" ref="P24:P26" si="4">K24+N24+O24</f>
        <v>12931.38</v>
      </c>
      <c r="Q24" s="48"/>
    </row>
    <row r="25" spans="1:17" ht="22.5" customHeight="1" x14ac:dyDescent="0.25">
      <c r="A25" s="16">
        <v>4</v>
      </c>
      <c r="B25" s="49" t="s">
        <v>20</v>
      </c>
      <c r="C25" s="50"/>
      <c r="D25" s="8"/>
      <c r="E25" s="47" t="s">
        <v>43</v>
      </c>
      <c r="F25" s="8">
        <v>14</v>
      </c>
      <c r="G25" s="28">
        <v>1</v>
      </c>
      <c r="H25" s="57">
        <f>Розряди!B14</f>
        <v>8397</v>
      </c>
      <c r="I25" s="58"/>
      <c r="J25" s="8">
        <f t="shared" si="2"/>
        <v>3358.8</v>
      </c>
      <c r="K25" s="8">
        <f t="shared" si="0"/>
        <v>11755.8</v>
      </c>
      <c r="L25" s="31"/>
      <c r="M25" s="31"/>
      <c r="N25" s="35">
        <f t="shared" si="3"/>
        <v>0</v>
      </c>
      <c r="O25" s="35">
        <f t="shared" si="1"/>
        <v>1175.58</v>
      </c>
      <c r="P25" s="48">
        <f t="shared" si="4"/>
        <v>12931.38</v>
      </c>
      <c r="Q25" s="48"/>
    </row>
    <row r="26" spans="1:17" ht="22.5" customHeight="1" x14ac:dyDescent="0.25">
      <c r="A26" s="16">
        <v>5</v>
      </c>
      <c r="B26" s="49" t="s">
        <v>20</v>
      </c>
      <c r="C26" s="50"/>
      <c r="D26" s="8"/>
      <c r="E26" s="47" t="s">
        <v>43</v>
      </c>
      <c r="F26" s="8">
        <v>14</v>
      </c>
      <c r="G26" s="8">
        <v>1</v>
      </c>
      <c r="H26" s="57">
        <f>Розряди!B14</f>
        <v>8397</v>
      </c>
      <c r="I26" s="58"/>
      <c r="J26" s="8">
        <f t="shared" si="2"/>
        <v>3358.8</v>
      </c>
      <c r="K26" s="8">
        <f t="shared" si="0"/>
        <v>11755.8</v>
      </c>
      <c r="L26" s="31"/>
      <c r="M26" s="31"/>
      <c r="N26" s="35">
        <f t="shared" si="3"/>
        <v>0</v>
      </c>
      <c r="O26" s="35">
        <f t="shared" si="1"/>
        <v>1175.58</v>
      </c>
      <c r="P26" s="48">
        <f t="shared" si="4"/>
        <v>12931.38</v>
      </c>
      <c r="Q26" s="48"/>
    </row>
    <row r="27" spans="1:17" ht="22.5" customHeight="1" x14ac:dyDescent="0.25">
      <c r="A27" s="15">
        <v>6</v>
      </c>
      <c r="B27" s="68" t="s">
        <v>21</v>
      </c>
      <c r="C27" s="68"/>
      <c r="D27" s="8">
        <v>1</v>
      </c>
      <c r="E27" s="47" t="s">
        <v>44</v>
      </c>
      <c r="F27" s="8">
        <v>14</v>
      </c>
      <c r="G27" s="8">
        <v>1</v>
      </c>
      <c r="H27" s="57">
        <f>Розряди!B14</f>
        <v>8397</v>
      </c>
      <c r="I27" s="58"/>
      <c r="J27" s="8">
        <f t="shared" si="2"/>
        <v>3358.8</v>
      </c>
      <c r="K27" s="8">
        <f t="shared" si="0"/>
        <v>11755.8</v>
      </c>
      <c r="L27" s="31">
        <v>13</v>
      </c>
      <c r="M27" s="32">
        <v>0.2</v>
      </c>
      <c r="N27" s="35">
        <f>K27*M27</f>
        <v>2351.16</v>
      </c>
      <c r="O27" s="35">
        <f>K27*$O$20</f>
        <v>1175.58</v>
      </c>
      <c r="P27" s="48">
        <f>K27+N27+O27</f>
        <v>15282.539999999999</v>
      </c>
      <c r="Q27" s="48"/>
    </row>
    <row r="28" spans="1:17" ht="22.5" customHeight="1" x14ac:dyDescent="0.25">
      <c r="A28" s="16">
        <v>7</v>
      </c>
      <c r="B28" s="68" t="s">
        <v>19</v>
      </c>
      <c r="C28" s="68"/>
      <c r="D28" s="8">
        <v>1</v>
      </c>
      <c r="E28" s="47" t="s">
        <v>45</v>
      </c>
      <c r="F28" s="8">
        <v>9</v>
      </c>
      <c r="G28" s="8">
        <v>1</v>
      </c>
      <c r="H28" s="57">
        <f>Розряди!B9</f>
        <v>6003</v>
      </c>
      <c r="I28" s="58"/>
      <c r="J28" s="8">
        <f t="shared" si="2"/>
        <v>2401.2000000000003</v>
      </c>
      <c r="K28" s="8">
        <f t="shared" si="0"/>
        <v>8404.2000000000007</v>
      </c>
      <c r="L28" s="35"/>
      <c r="M28" s="35"/>
      <c r="N28" s="35">
        <f t="shared" si="3"/>
        <v>0</v>
      </c>
      <c r="O28" s="35"/>
      <c r="P28" s="48">
        <f>K28+N28+O28</f>
        <v>8404.2000000000007</v>
      </c>
      <c r="Q28" s="48"/>
    </row>
    <row r="29" spans="1:17" ht="22.5" customHeight="1" x14ac:dyDescent="0.25">
      <c r="A29" s="17"/>
      <c r="B29" s="91" t="s">
        <v>7</v>
      </c>
      <c r="C29" s="92"/>
      <c r="D29" s="92"/>
      <c r="E29" s="45"/>
      <c r="F29" s="18"/>
      <c r="G29" s="38">
        <f>SUM(G22:G28)</f>
        <v>7</v>
      </c>
      <c r="H29" s="95">
        <f>SUM(H22:I28)</f>
        <v>56941</v>
      </c>
      <c r="I29" s="96"/>
      <c r="J29" s="38">
        <f>SUM(J22:J28)</f>
        <v>22776.399999999998</v>
      </c>
      <c r="K29" s="38">
        <f t="shared" ref="K29" si="5">SUM(K22:K28)</f>
        <v>79717.400000000009</v>
      </c>
      <c r="L29" s="38"/>
      <c r="M29" s="38"/>
      <c r="N29" s="44">
        <f t="shared" ref="N29" si="6">SUM(N22:N28)</f>
        <v>4702.32</v>
      </c>
      <c r="O29" s="38">
        <f>SUM(O22:O28)</f>
        <v>7131.32</v>
      </c>
      <c r="P29" s="93">
        <f>K29+N29+O29</f>
        <v>91551.040000000008</v>
      </c>
      <c r="Q29" s="93"/>
    </row>
    <row r="30" spans="1:17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3"/>
    </row>
    <row r="32" spans="1:17" ht="56.25" customHeight="1" x14ac:dyDescent="0.25">
      <c r="A32" s="94" t="s">
        <v>46</v>
      </c>
      <c r="B32" s="94"/>
      <c r="C32" s="94"/>
      <c r="E32" s="27"/>
      <c r="F32" s="27"/>
      <c r="G32" s="27"/>
      <c r="H32" s="39"/>
      <c r="I32" s="39"/>
      <c r="J32" s="39"/>
      <c r="K32" s="39"/>
      <c r="L32" s="23"/>
      <c r="M32" s="36" t="s">
        <v>39</v>
      </c>
    </row>
    <row r="33" spans="1:13" ht="15.75" x14ac:dyDescent="0.25">
      <c r="A33" s="14" t="s">
        <v>22</v>
      </c>
      <c r="B33" s="14"/>
      <c r="C33" s="14"/>
      <c r="L33" s="90"/>
      <c r="M33" s="90"/>
    </row>
    <row r="34" spans="1:13" ht="15.75" x14ac:dyDescent="0.25">
      <c r="A34" s="14"/>
    </row>
    <row r="35" spans="1:13" ht="15.75" x14ac:dyDescent="0.25">
      <c r="A35" s="14"/>
    </row>
    <row r="36" spans="1:13" ht="15.75" x14ac:dyDescent="0.25">
      <c r="A36" s="14"/>
      <c r="L36" s="23"/>
    </row>
  </sheetData>
  <mergeCells count="46">
    <mergeCell ref="L33:M33"/>
    <mergeCell ref="B29:D29"/>
    <mergeCell ref="P29:Q29"/>
    <mergeCell ref="B27:C27"/>
    <mergeCell ref="B28:C28"/>
    <mergeCell ref="A32:C32"/>
    <mergeCell ref="P27:Q27"/>
    <mergeCell ref="P28:Q28"/>
    <mergeCell ref="H27:I27"/>
    <mergeCell ref="H28:I28"/>
    <mergeCell ref="H29:I29"/>
    <mergeCell ref="A17:O17"/>
    <mergeCell ref="B25:C25"/>
    <mergeCell ref="B26:C26"/>
    <mergeCell ref="L19:O19"/>
    <mergeCell ref="L20:N20"/>
    <mergeCell ref="B23:C23"/>
    <mergeCell ref="J19:K19"/>
    <mergeCell ref="K20:K21"/>
    <mergeCell ref="A18:O18"/>
    <mergeCell ref="G19:G21"/>
    <mergeCell ref="A19:A21"/>
    <mergeCell ref="F19:F21"/>
    <mergeCell ref="B19:D21"/>
    <mergeCell ref="B22:C22"/>
    <mergeCell ref="E19:E21"/>
    <mergeCell ref="L7:O7"/>
    <mergeCell ref="L8:O8"/>
    <mergeCell ref="L9:O9"/>
    <mergeCell ref="A16:O16"/>
    <mergeCell ref="A14:O14"/>
    <mergeCell ref="A15:O15"/>
    <mergeCell ref="A7:C7"/>
    <mergeCell ref="P26:Q26"/>
    <mergeCell ref="B24:C24"/>
    <mergeCell ref="P24:Q24"/>
    <mergeCell ref="P25:Q25"/>
    <mergeCell ref="H19:I21"/>
    <mergeCell ref="H22:I22"/>
    <mergeCell ref="H23:I23"/>
    <mergeCell ref="H24:I24"/>
    <mergeCell ref="H25:I25"/>
    <mergeCell ref="H26:I26"/>
    <mergeCell ref="P19:Q21"/>
    <mergeCell ref="P22:Q22"/>
    <mergeCell ref="P23:Q23"/>
  </mergeCells>
  <pageMargins left="0.70866141732283472" right="0.70866141732283472" top="0.39370078740157483" bottom="0.3937007874015748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Розряди</vt:lpstr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2026-01-19T12:36:28Z</dcterms:modified>
</cp:coreProperties>
</file>